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0" windowWidth="9120" windowHeight="9135" tabRatio="668" activeTab="3"/>
  </bookViews>
  <sheets>
    <sheet name="SCI" sheetId="1" r:id="rId1"/>
    <sheet name="SFP" sheetId="2" r:id="rId2"/>
    <sheet name="SCE" sheetId="3" r:id="rId3"/>
    <sheet name="SCF" sheetId="4" r:id="rId4"/>
    <sheet name="Sheet1" sheetId="5" r:id="rId5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<sst xmlns="http://schemas.openxmlformats.org/spreadsheetml/2006/main" count="168" uniqueCount="125">
  <si>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</si>
  <si>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</si>
  <si>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</si>
  <si>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</si>
  <si>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</si>
  <si>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</si>
  <si>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</si>
  <si>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</si>
  <si>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</si>
  <si>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</si>
  <si>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</si>
  <si>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</si>
  <si>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</si>
  <si>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</si>
  <si>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</si>
  <si>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</si>
  <si>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</si>
  <si>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</si>
  <si>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</si>
  <si>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</si>
  <si>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</si>
  <si>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</si>
  <si>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</si>
  <si>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</si>
  <si>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</si>
  <si>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</si>
  <si>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</si>
  <si>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</si>
  <si>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</si>
  <si>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</si>
  <si>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</si>
  <si>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</si>
  <si>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</si>
  <si>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</si>
  <si>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</si>
  <si>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</si>
  <si>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</si>
  <si>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</si>
  <si>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</si>
  <si>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Dividend paid</t>
  </si>
  <si>
    <t xml:space="preserve">Profit before tax </t>
  </si>
  <si>
    <t>(Audited)</t>
  </si>
  <si>
    <t>Current Period</t>
  </si>
  <si>
    <t>Period To-Date</t>
  </si>
  <si>
    <t>Tax expense</t>
  </si>
  <si>
    <t>Total comprehensive income for the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</si>
  <si>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</si>
  <si>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</si>
  <si>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</si>
  <si>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</si>
  <si>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</si>
  <si>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</si>
  <si>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</si>
  <si>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</si>
  <si>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</si>
  <si>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</si>
  <si>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</si>
  <si>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</si>
  <si>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</si>
  <si>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</si>
  <si>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</si>
  <si>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</si>
  <si>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</si>
  <si>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</si>
  <si>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</si>
  <si>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period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</si>
  <si>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</si>
  <si>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</si>
  <si>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</si>
  <si>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</si>
  <si>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</si>
  <si>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</si>
  <si>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</si>
  <si>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</si>
  <si>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</si>
  <si>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</si>
  <si>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CASH AND CASH EQUIVALENTS AT BEGINNING OF</t>
  </si>
  <si>
    <t xml:space="preserve">  FINANCIAL PERIOD</t>
  </si>
  <si>
    <t>CASH AND CASH EQUIVALENTS AT END OF</t>
  </si>
  <si>
    <t>CONDENSED CONSOLIDATED STATEMENT OF COMPREHENSIVE INCOME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</si>
  <si>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</si>
  <si>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</si>
  <si>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</si>
  <si>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</si>
  <si>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</si>
  <si>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</si>
  <si>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</si>
  <si>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Profit for the financial period attributable</t>
  </si>
  <si>
    <t xml:space="preserve">  to the equity holders of the Company</t>
  </si>
  <si>
    <t>Other comprehensive income / (loss)</t>
  </si>
  <si>
    <t>capital</t>
  </si>
  <si>
    <t>Current tax liabilities</t>
  </si>
  <si>
    <t>Retained</t>
  </si>
  <si>
    <t>earnings</t>
  </si>
  <si>
    <t>---------- Distributable ----------</t>
  </si>
  <si>
    <t>Balance as at 1 September 2011</t>
  </si>
  <si>
    <t>Amount due from contract customers</t>
  </si>
  <si>
    <t>Amount due to contract customers</t>
  </si>
  <si>
    <t>Tax refund</t>
  </si>
  <si>
    <t>Net cash used in operations</t>
  </si>
  <si>
    <t>Net cash used in operating activities</t>
  </si>
  <si>
    <t>A14</t>
  </si>
  <si>
    <t>Operating profit before working capital changes</t>
  </si>
  <si>
    <t>31/08/2012</t>
  </si>
  <si>
    <t>Balance as at 1 September 2012</t>
  </si>
  <si>
    <t>Balance as at 31 August 2012</t>
  </si>
  <si>
    <t>The Condensed Consolidated Statement of Cash Flows should be read in conjunction with the Audited Financial Statements for the financial year ended 31 August 2012.</t>
  </si>
  <si>
    <t>The Condensed Consolidated Statement of Financial Position should be read in conjunction with the Audited Financial Statements for the financial year ended 31 August 2012.</t>
  </si>
  <si>
    <t>Interest expense</t>
  </si>
  <si>
    <t>The Condensed Consolidated Statement of Comprehensive Income should be read in conjunction with the Audited Financial Statements for the financial year ended 31 August 2012.</t>
  </si>
  <si>
    <t>The Condensed Consolidated Statement Of Changes In Equity should be read in conjunction with the Audited Financial Statements for the financial year ended 31 August 2012.</t>
  </si>
  <si>
    <t>Fixed deposits uplifted / (pledged)</t>
  </si>
  <si>
    <t>Repayment of term-loan</t>
  </si>
  <si>
    <t>Sinking fund trust account</t>
  </si>
  <si>
    <t>FOR THE THIRD QUARTER ENDED 31 MAY 2013</t>
  </si>
  <si>
    <t>CONDENSED CONSOLIDATED STATEMENT OF FINANCIAL POSITION AS AT 31 MAY 2013</t>
  </si>
  <si>
    <t>Balance as at 31 May 2013</t>
  </si>
  <si>
    <t>Proceed from disposal of property, plant and equipment</t>
  </si>
  <si>
    <t>Proceeds from long-term loan</t>
  </si>
  <si>
    <t>Deferred tax assets</t>
  </si>
  <si>
    <t>Net cash (used in) / from investing activities</t>
  </si>
  <si>
    <t>Net cash (used in) / from financing activities</t>
  </si>
  <si>
    <t>Interest received</t>
  </si>
  <si>
    <t>Gain on disposal of property, plant and equipment</t>
  </si>
  <si>
    <t>NET (DECREASE)/INCREASE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</si>
</sst>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2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1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0" fontId="0" fillId="0" borderId="0" xfId="55" applyFont="1">
      <alignment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3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1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39" fontId="0" fillId="0" borderId="0" xfId="56" applyNumberFormat="1" applyFont="1" applyFill="1" applyAlignment="1">
      <alignment horizontal="center"/>
      <protection/>
    </xf>
    <xf numFmtId="168" fontId="0" fillId="0" borderId="13" xfId="42" applyNumberFormat="1" applyFont="1" applyFill="1" applyBorder="1" applyAlignment="1">
      <alignment horizontal="right"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14" xfId="42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39" fontId="2" fillId="0" borderId="0" xfId="56" applyNumberFormat="1" applyFont="1" applyFill="1" applyAlignment="1">
      <alignment horizontal="center"/>
      <protection/>
    </xf>
    <xf numFmtId="168" fontId="0" fillId="0" borderId="11" xfId="42" applyNumberFormat="1" applyFont="1" applyFill="1" applyBorder="1" applyAlignment="1">
      <alignment horizontal="right"/>
    </xf>
    <xf numFmtId="43" fontId="0" fillId="0" borderId="0" xfId="42" applyFont="1" applyFill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7" fontId="0" fillId="0" borderId="13" xfId="0" applyNumberFormat="1" applyFont="1" applyFill="1" applyBorder="1" applyAlignment="1">
      <alignment/>
    </xf>
    <xf numFmtId="0" fontId="0" fillId="0" borderId="0" xfId="55" applyFont="1" applyFill="1">
      <alignment/>
      <protection/>
    </xf>
    <xf numFmtId="0" fontId="2" fillId="0" borderId="0" xfId="0" applyFont="1" applyFill="1" applyAlignment="1">
      <alignment/>
    </xf>
    <xf numFmtId="39" fontId="0" fillId="0" borderId="0" xfId="56" applyNumberFormat="1" applyFont="1" applyFill="1" applyBorder="1">
      <alignment/>
      <protection/>
    </xf>
    <xf numFmtId="43" fontId="2" fillId="0" borderId="11" xfId="42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13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27" t="s">
        <v>10</v>
      </c>
      <c r="K1" s="1"/>
    </row>
    <row r="3" ht="15.75">
      <c r="A3" s="1" t="s">
        <v>79</v>
      </c>
    </row>
    <row r="4" ht="15.75">
      <c r="A4" s="1" t="s">
        <v>114</v>
      </c>
    </row>
    <row r="5" spans="1:11" ht="15.75">
      <c r="A5" s="2" t="s">
        <v>9</v>
      </c>
      <c r="E5" s="3"/>
      <c r="F5" s="3"/>
      <c r="G5" s="3"/>
      <c r="H5" s="3"/>
      <c r="I5" s="3"/>
      <c r="J5" s="3"/>
      <c r="K5" s="3"/>
    </row>
    <row r="6" spans="5:11" ht="15.75">
      <c r="E6" s="3"/>
      <c r="F6" s="3"/>
      <c r="G6" s="3"/>
      <c r="H6" s="3"/>
      <c r="I6" s="3"/>
      <c r="J6" s="3"/>
      <c r="K6" s="3"/>
    </row>
    <row r="7" spans="5:11" ht="15.75">
      <c r="E7" s="78" t="s">
        <v>14</v>
      </c>
      <c r="F7" s="78"/>
      <c r="G7" s="78"/>
      <c r="H7" s="3"/>
      <c r="I7" s="78" t="s">
        <v>11</v>
      </c>
      <c r="J7" s="78"/>
      <c r="K7" s="78"/>
    </row>
    <row r="8" spans="5:11" ht="15.75">
      <c r="E8" s="72"/>
      <c r="F8" s="72"/>
      <c r="G8" s="65" t="s">
        <v>23</v>
      </c>
      <c r="H8" s="3"/>
      <c r="I8" s="72"/>
      <c r="J8" s="72"/>
      <c r="K8" s="65" t="s">
        <v>23</v>
      </c>
    </row>
    <row r="9" spans="5:11" ht="15.75">
      <c r="E9" s="65" t="s">
        <v>21</v>
      </c>
      <c r="F9" s="46"/>
      <c r="G9" s="65" t="s">
        <v>20</v>
      </c>
      <c r="H9" s="46"/>
      <c r="I9" s="65" t="s">
        <v>42</v>
      </c>
      <c r="J9" s="46"/>
      <c r="K9" s="65" t="s">
        <v>20</v>
      </c>
    </row>
    <row r="10" spans="5:11" ht="15.75">
      <c r="E10" s="65" t="s">
        <v>22</v>
      </c>
      <c r="F10" s="46"/>
      <c r="G10" s="65" t="s">
        <v>22</v>
      </c>
      <c r="H10" s="46"/>
      <c r="I10" s="46" t="s">
        <v>32</v>
      </c>
      <c r="J10" s="46"/>
      <c r="K10" s="46" t="s">
        <v>43</v>
      </c>
    </row>
    <row r="11" spans="5:11" ht="15.75">
      <c r="E11" s="58">
        <v>41425</v>
      </c>
      <c r="F11" s="46"/>
      <c r="G11" s="58">
        <v>41060</v>
      </c>
      <c r="H11" s="46"/>
      <c r="I11" s="58">
        <v>41425</v>
      </c>
      <c r="J11" s="46"/>
      <c r="K11" s="58">
        <v>41060</v>
      </c>
    </row>
    <row r="12" spans="5:11" ht="15.75">
      <c r="E12" s="46" t="s">
        <v>12</v>
      </c>
      <c r="F12" s="46"/>
      <c r="G12" s="46" t="s">
        <v>12</v>
      </c>
      <c r="H12" s="46"/>
      <c r="I12" s="46" t="s">
        <v>12</v>
      </c>
      <c r="J12" s="46"/>
      <c r="K12" s="46" t="s">
        <v>12</v>
      </c>
    </row>
    <row r="13" spans="5:11" ht="15.75">
      <c r="E13" s="3"/>
      <c r="F13" s="3"/>
      <c r="G13" s="3"/>
      <c r="H13" s="3"/>
      <c r="I13" s="3"/>
      <c r="J13" s="3"/>
      <c r="K13" s="3"/>
    </row>
    <row r="14" spans="2:16" ht="15.75">
      <c r="B14" s="2" t="s">
        <v>0</v>
      </c>
      <c r="E14" s="47">
        <v>55163712</v>
      </c>
      <c r="F14" s="47"/>
      <c r="G14" s="47">
        <v>49041839</v>
      </c>
      <c r="H14" s="47"/>
      <c r="I14" s="47">
        <v>145383436</v>
      </c>
      <c r="J14" s="47"/>
      <c r="K14" s="47">
        <v>79686174</v>
      </c>
      <c r="N14" s="7"/>
      <c r="P14" s="7"/>
    </row>
    <row r="15" spans="5:16" ht="15.75">
      <c r="E15" s="47"/>
      <c r="F15" s="47"/>
      <c r="G15" s="47"/>
      <c r="H15" s="47"/>
      <c r="I15" s="47"/>
      <c r="J15" s="47"/>
      <c r="K15" s="47"/>
      <c r="N15" s="7"/>
      <c r="P15" s="7"/>
    </row>
    <row r="16" spans="2:16" ht="15.75">
      <c r="B16" s="2" t="s">
        <v>30</v>
      </c>
      <c r="E16" s="47">
        <v>-51693079</v>
      </c>
      <c r="F16" s="47"/>
      <c r="G16" s="47">
        <v>-44881330</v>
      </c>
      <c r="H16" s="47"/>
      <c r="I16" s="47">
        <v>-130502966</v>
      </c>
      <c r="J16" s="47"/>
      <c r="K16" s="47">
        <v>-71234264</v>
      </c>
      <c r="N16" s="7"/>
      <c r="P16" s="7"/>
    </row>
    <row r="17" spans="5:16" ht="15.75">
      <c r="E17" s="73"/>
      <c r="F17" s="47"/>
      <c r="G17" s="73"/>
      <c r="H17" s="47"/>
      <c r="I17" s="73"/>
      <c r="J17" s="47"/>
      <c r="K17" s="73"/>
      <c r="N17" s="7"/>
      <c r="P17" s="7"/>
    </row>
    <row r="18" spans="2:16" ht="15.75">
      <c r="B18" s="2" t="s">
        <v>19</v>
      </c>
      <c r="E18" s="47">
        <f>SUM(E14:E17)</f>
        <v>3470633</v>
      </c>
      <c r="F18" s="47"/>
      <c r="G18" s="47">
        <f>SUM(G14:G17)</f>
        <v>4160509</v>
      </c>
      <c r="H18" s="47"/>
      <c r="I18" s="47">
        <f>SUM(I14:I17)</f>
        <v>14880470</v>
      </c>
      <c r="J18" s="47"/>
      <c r="K18" s="47">
        <f>SUM(K14:K17)</f>
        <v>8451910</v>
      </c>
      <c r="N18" s="7"/>
      <c r="P18" s="7"/>
    </row>
    <row r="19" spans="5:16" ht="15.75">
      <c r="E19" s="47"/>
      <c r="F19" s="47"/>
      <c r="G19" s="47"/>
      <c r="H19" s="47"/>
      <c r="I19" s="47"/>
      <c r="J19" s="47"/>
      <c r="K19" s="47"/>
      <c r="N19" s="7"/>
      <c r="P19" s="7"/>
    </row>
    <row r="20" spans="2:16" ht="15.75">
      <c r="B20" s="2" t="s">
        <v>1</v>
      </c>
      <c r="E20" s="49">
        <v>149073</v>
      </c>
      <c r="F20" s="49"/>
      <c r="G20" s="49">
        <v>178187</v>
      </c>
      <c r="H20" s="49"/>
      <c r="I20" s="49">
        <v>545158</v>
      </c>
      <c r="J20" s="49"/>
      <c r="K20" s="49">
        <v>466697</v>
      </c>
      <c r="N20" s="7"/>
      <c r="P20" s="7"/>
    </row>
    <row r="21" spans="5:16" ht="15.75">
      <c r="E21" s="47"/>
      <c r="F21" s="47"/>
      <c r="G21" s="47"/>
      <c r="H21" s="47"/>
      <c r="I21" s="47"/>
      <c r="J21" s="47"/>
      <c r="K21" s="47"/>
      <c r="N21" s="7"/>
      <c r="P21" s="7"/>
    </row>
    <row r="22" spans="2:16" ht="15.75">
      <c r="B22" s="2" t="s">
        <v>16</v>
      </c>
      <c r="E22" s="47">
        <v>-2004532.55</v>
      </c>
      <c r="F22" s="47"/>
      <c r="G22" s="47">
        <v>-2376432</v>
      </c>
      <c r="H22" s="47"/>
      <c r="I22" s="47">
        <v>-6315782</v>
      </c>
      <c r="J22" s="47"/>
      <c r="K22" s="47">
        <v>-5703182</v>
      </c>
      <c r="N22" s="7"/>
      <c r="P22" s="7"/>
    </row>
    <row r="23" spans="5:16" ht="15.75">
      <c r="E23" s="47"/>
      <c r="F23" s="47"/>
      <c r="G23" s="47"/>
      <c r="H23" s="47"/>
      <c r="I23" s="47"/>
      <c r="J23" s="47"/>
      <c r="K23" s="47"/>
      <c r="N23" s="7"/>
      <c r="P23" s="7"/>
    </row>
    <row r="24" spans="2:16" ht="15.75">
      <c r="B24" s="2" t="s">
        <v>2</v>
      </c>
      <c r="E24" s="47">
        <v>-140415</v>
      </c>
      <c r="F24" s="47"/>
      <c r="G24" s="47">
        <v>-1166</v>
      </c>
      <c r="H24" s="47"/>
      <c r="I24" s="47">
        <v>-426054</v>
      </c>
      <c r="J24" s="47"/>
      <c r="K24" s="47">
        <v>-4196</v>
      </c>
      <c r="N24" s="7"/>
      <c r="P24" s="7"/>
    </row>
    <row r="25" spans="5:16" ht="15.75">
      <c r="E25" s="73"/>
      <c r="F25" s="47"/>
      <c r="G25" s="73"/>
      <c r="H25" s="47"/>
      <c r="I25" s="73"/>
      <c r="J25" s="47"/>
      <c r="K25" s="73"/>
      <c r="N25" s="7"/>
      <c r="P25" s="7"/>
    </row>
    <row r="26" spans="2:16" ht="15.75">
      <c r="B26" s="1" t="s">
        <v>3</v>
      </c>
      <c r="E26" s="47">
        <f>SUM(E18:E25)</f>
        <v>1474758.45</v>
      </c>
      <c r="F26" s="47"/>
      <c r="G26" s="47">
        <f>SUM(G18:G25)</f>
        <v>1961098</v>
      </c>
      <c r="H26" s="47"/>
      <c r="I26" s="47">
        <f>SUM(I18:I25)</f>
        <v>8683792</v>
      </c>
      <c r="J26" s="47"/>
      <c r="K26" s="47">
        <f>SUM(K18:K25)</f>
        <v>3211229</v>
      </c>
      <c r="N26" s="7"/>
      <c r="P26" s="7"/>
    </row>
    <row r="27" spans="5:16" ht="15.75">
      <c r="E27" s="47"/>
      <c r="F27" s="47"/>
      <c r="G27" s="47"/>
      <c r="H27" s="47"/>
      <c r="I27" s="47"/>
      <c r="J27" s="47"/>
      <c r="K27" s="47"/>
      <c r="N27" s="7"/>
      <c r="P27" s="7"/>
    </row>
    <row r="28" spans="2:16" ht="15.75">
      <c r="B28" s="2" t="s">
        <v>44</v>
      </c>
      <c r="E28" s="49">
        <v>-389000</v>
      </c>
      <c r="F28" s="49"/>
      <c r="G28" s="49">
        <v>-547037</v>
      </c>
      <c r="H28" s="49"/>
      <c r="I28" s="49">
        <v>-2659578</v>
      </c>
      <c r="J28" s="49"/>
      <c r="K28" s="49">
        <v>-927037</v>
      </c>
      <c r="N28" s="7"/>
      <c r="P28" s="7"/>
    </row>
    <row r="29" spans="5:16" ht="15.75">
      <c r="E29" s="73"/>
      <c r="F29" s="49"/>
      <c r="G29" s="73"/>
      <c r="H29" s="49"/>
      <c r="I29" s="73"/>
      <c r="J29" s="49"/>
      <c r="K29" s="73"/>
      <c r="N29" s="7"/>
      <c r="P29" s="7"/>
    </row>
    <row r="30" spans="2:11" ht="15.75">
      <c r="B30" s="1" t="s">
        <v>87</v>
      </c>
      <c r="E30" s="3"/>
      <c r="F30" s="3"/>
      <c r="G30" s="3"/>
      <c r="H30" s="3"/>
      <c r="I30" s="3"/>
      <c r="J30" s="3"/>
      <c r="K30" s="3"/>
    </row>
    <row r="31" spans="2:11" ht="15.75">
      <c r="B31" s="1" t="s">
        <v>88</v>
      </c>
      <c r="E31" s="47">
        <f>SUM(E26:E29)</f>
        <v>1085758.45</v>
      </c>
      <c r="F31" s="3"/>
      <c r="G31" s="47">
        <f>SUM(G26:G29)</f>
        <v>1414061</v>
      </c>
      <c r="H31" s="3"/>
      <c r="I31" s="47">
        <f>SUM(I26:I29)</f>
        <v>6024214</v>
      </c>
      <c r="J31" s="3"/>
      <c r="K31" s="47">
        <f>SUM(K26:K29)</f>
        <v>2284192</v>
      </c>
    </row>
    <row r="32" spans="5:11" ht="15.75">
      <c r="E32" s="3"/>
      <c r="F32" s="3"/>
      <c r="G32" s="3"/>
      <c r="H32" s="3"/>
      <c r="I32" s="3"/>
      <c r="J32" s="3"/>
      <c r="K32" s="3"/>
    </row>
    <row r="33" spans="2:11" ht="15.75">
      <c r="B33" s="1" t="s">
        <v>89</v>
      </c>
      <c r="E33" s="70">
        <v>0</v>
      </c>
      <c r="F33" s="70"/>
      <c r="G33" s="70">
        <v>0</v>
      </c>
      <c r="H33" s="70"/>
      <c r="I33" s="70">
        <v>0</v>
      </c>
      <c r="J33" s="70"/>
      <c r="K33" s="70">
        <v>0</v>
      </c>
    </row>
    <row r="34" spans="5:11" ht="15.75">
      <c r="E34" s="3"/>
      <c r="F34" s="3"/>
      <c r="G34" s="3"/>
      <c r="H34" s="3"/>
      <c r="I34" s="3"/>
      <c r="J34" s="3"/>
      <c r="K34" s="3"/>
    </row>
    <row r="35" spans="2:14" ht="15.75">
      <c r="B35" s="1" t="s">
        <v>45</v>
      </c>
      <c r="E35" s="3"/>
      <c r="F35" s="3"/>
      <c r="G35" s="3"/>
      <c r="H35" s="3"/>
      <c r="I35" s="3"/>
      <c r="J35" s="3"/>
      <c r="K35" s="3"/>
      <c r="N35" s="7"/>
    </row>
    <row r="36" spans="2:14" ht="15.75">
      <c r="B36" s="1" t="s">
        <v>81</v>
      </c>
      <c r="E36" s="3"/>
      <c r="F36" s="3"/>
      <c r="G36" s="3"/>
      <c r="H36" s="3"/>
      <c r="I36" s="3"/>
      <c r="J36" s="3"/>
      <c r="K36" s="3"/>
      <c r="N36" s="7"/>
    </row>
    <row r="37" spans="2:11" ht="16.5" thickBot="1">
      <c r="B37" s="1" t="s">
        <v>82</v>
      </c>
      <c r="E37" s="51">
        <f>SUM(E31:E36)</f>
        <v>1085758.45</v>
      </c>
      <c r="F37" s="47"/>
      <c r="G37" s="51">
        <f>SUM(G31:G36)</f>
        <v>1414061</v>
      </c>
      <c r="H37" s="47"/>
      <c r="I37" s="51">
        <f>SUM(I31:I36)</f>
        <v>6024214</v>
      </c>
      <c r="J37" s="47"/>
      <c r="K37" s="51">
        <f>SUM(K31:K36)</f>
        <v>2284192</v>
      </c>
    </row>
    <row r="38" spans="5:11" ht="15.75">
      <c r="E38" s="3"/>
      <c r="F38" s="3"/>
      <c r="G38" s="3"/>
      <c r="H38" s="3"/>
      <c r="I38" s="3"/>
      <c r="J38" s="3"/>
      <c r="K38" s="3"/>
    </row>
    <row r="39" spans="2:11" ht="15.75">
      <c r="B39" s="2" t="s">
        <v>15</v>
      </c>
      <c r="E39" s="3"/>
      <c r="F39" s="3"/>
      <c r="G39" s="3"/>
      <c r="H39" s="3"/>
      <c r="I39" s="3"/>
      <c r="J39" s="3"/>
      <c r="K39" s="3"/>
    </row>
    <row r="40" ht="9" customHeight="1"/>
    <row r="41" spans="2:11" ht="16.5" thickBot="1">
      <c r="B41" s="2" t="s">
        <v>25</v>
      </c>
      <c r="E41" s="19">
        <v>0.91</v>
      </c>
      <c r="F41" s="6"/>
      <c r="G41" s="19">
        <v>1.18</v>
      </c>
      <c r="H41" s="6"/>
      <c r="I41" s="19">
        <v>5.03</v>
      </c>
      <c r="J41" s="6"/>
      <c r="K41" s="19">
        <v>1.91</v>
      </c>
    </row>
    <row r="42" spans="2:11" ht="9" customHeight="1">
      <c r="B42" s="11"/>
      <c r="C42" s="11"/>
      <c r="E42" s="21"/>
      <c r="F42" s="6"/>
      <c r="G42" s="21"/>
      <c r="H42" s="6"/>
      <c r="I42" s="21"/>
      <c r="J42" s="6"/>
      <c r="K42" s="21"/>
    </row>
    <row r="43" spans="2:11" ht="16.5" thickBot="1">
      <c r="B43" s="2" t="s">
        <v>26</v>
      </c>
      <c r="E43" s="19">
        <v>0.91</v>
      </c>
      <c r="F43" s="22"/>
      <c r="G43" s="19">
        <v>1.18</v>
      </c>
      <c r="H43" s="22"/>
      <c r="I43" s="19">
        <v>5.03</v>
      </c>
      <c r="J43" s="22"/>
      <c r="K43" s="19">
        <v>1.91</v>
      </c>
    </row>
    <row r="44" ht="15.75">
      <c r="B44" s="1"/>
    </row>
    <row r="45" spans="2:11" s="55" customFormat="1" ht="15.75">
      <c r="B45" s="54"/>
      <c r="E45" s="8"/>
      <c r="G45" s="8"/>
      <c r="I45" s="8"/>
      <c r="K45" s="8"/>
    </row>
    <row r="47" spans="5:11" ht="16.5" customHeight="1">
      <c r="E47" s="17"/>
      <c r="F47" s="6"/>
      <c r="G47" s="12"/>
      <c r="H47" s="6"/>
      <c r="I47" s="17"/>
      <c r="J47" s="6"/>
      <c r="K47" s="12"/>
    </row>
    <row r="48" spans="5:11" ht="16.5" customHeight="1">
      <c r="E48" s="17"/>
      <c r="F48" s="6"/>
      <c r="G48" s="12"/>
      <c r="H48" s="6"/>
      <c r="I48" s="17"/>
      <c r="J48" s="6"/>
      <c r="K48" s="12"/>
    </row>
    <row r="49" spans="5:11" ht="16.5" customHeight="1">
      <c r="E49" s="17"/>
      <c r="F49" s="6"/>
      <c r="G49" s="12"/>
      <c r="H49" s="6"/>
      <c r="I49" s="17"/>
      <c r="J49" s="6"/>
      <c r="K49" s="12"/>
    </row>
    <row r="50" spans="7:11" ht="16.5" customHeight="1">
      <c r="G50" s="12"/>
      <c r="K50" s="12"/>
    </row>
    <row r="51" spans="2:11" ht="15.7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5.7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.7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.7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5.7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5.7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5.7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5.7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5.7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5.7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5.7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5.7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5.75">
      <c r="B63" s="12"/>
      <c r="C63" s="12"/>
      <c r="D63" s="12"/>
      <c r="E63" s="12"/>
      <c r="F63" s="12"/>
      <c r="G63" s="45"/>
      <c r="H63" s="12"/>
      <c r="I63" s="12"/>
      <c r="J63" s="12"/>
      <c r="K63" s="45"/>
    </row>
    <row r="64" spans="2:10" ht="15.75">
      <c r="B64" s="12"/>
      <c r="C64" s="12"/>
      <c r="D64" s="12"/>
      <c r="E64" s="12"/>
      <c r="F64" s="12"/>
      <c r="H64" s="12"/>
      <c r="I64" s="12"/>
      <c r="J64" s="12"/>
    </row>
    <row r="65" spans="2:12" ht="36" customHeight="1">
      <c r="B65" s="79" t="s">
        <v>109</v>
      </c>
      <c r="C65" s="79"/>
      <c r="D65" s="79"/>
      <c r="E65" s="79"/>
      <c r="F65" s="79"/>
      <c r="G65" s="79"/>
      <c r="H65" s="79"/>
      <c r="I65" s="79"/>
      <c r="J65" s="79"/>
      <c r="K65" s="79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9" width="9.50390625" style="2" customWidth="1"/>
    <col min="10" max="10" width="9.125" style="2" customWidth="1"/>
    <col min="11" max="16384" width="9.00390625" style="2" customWidth="1"/>
  </cols>
  <sheetData>
    <row r="1" ht="19.5">
      <c r="A1" s="27" t="s">
        <v>10</v>
      </c>
    </row>
    <row r="3" ht="15.75">
      <c r="A3" s="1" t="s">
        <v>115</v>
      </c>
    </row>
    <row r="4" ht="15.75">
      <c r="A4" s="2" t="s">
        <v>9</v>
      </c>
    </row>
    <row r="6" spans="5:7" ht="15.75">
      <c r="E6" s="46" t="s">
        <v>24</v>
      </c>
      <c r="F6" s="5"/>
      <c r="G6" s="5" t="s">
        <v>24</v>
      </c>
    </row>
    <row r="7" spans="5:7" ht="15.75">
      <c r="E7" s="58">
        <v>41425</v>
      </c>
      <c r="F7" s="5"/>
      <c r="G7" s="13" t="s">
        <v>103</v>
      </c>
    </row>
    <row r="8" spans="5:11" ht="15.75">
      <c r="E8" s="46" t="s">
        <v>12</v>
      </c>
      <c r="F8" s="5"/>
      <c r="G8" s="5" t="s">
        <v>12</v>
      </c>
      <c r="J8" s="3"/>
      <c r="K8" s="3"/>
    </row>
    <row r="9" spans="5:11" ht="15.75">
      <c r="E9" s="46"/>
      <c r="F9" s="5"/>
      <c r="G9" s="5" t="s">
        <v>41</v>
      </c>
      <c r="J9" s="3"/>
      <c r="K9" s="3"/>
    </row>
    <row r="10" spans="2:11" ht="15.75">
      <c r="B10" s="1" t="s">
        <v>18</v>
      </c>
      <c r="C10" s="3"/>
      <c r="D10" s="3"/>
      <c r="F10" s="3"/>
      <c r="G10" s="3"/>
      <c r="H10" s="3"/>
      <c r="J10" s="3"/>
      <c r="K10" s="3"/>
    </row>
    <row r="11" spans="2:11" ht="15.75">
      <c r="B11" s="1"/>
      <c r="C11" s="3"/>
      <c r="D11" s="3"/>
      <c r="F11" s="3"/>
      <c r="G11" s="3"/>
      <c r="H11" s="3"/>
      <c r="J11" s="3"/>
      <c r="K11" s="3"/>
    </row>
    <row r="12" spans="2:11" ht="15.75">
      <c r="B12" s="1" t="s">
        <v>58</v>
      </c>
      <c r="C12" s="3"/>
      <c r="D12" s="3"/>
      <c r="F12" s="3"/>
      <c r="G12" s="3"/>
      <c r="H12" s="3"/>
      <c r="J12" s="3"/>
      <c r="K12" s="3"/>
    </row>
    <row r="13" spans="2:11" ht="15.75">
      <c r="B13" s="2" t="s">
        <v>31</v>
      </c>
      <c r="C13" s="3"/>
      <c r="D13" s="3"/>
      <c r="E13" s="47">
        <v>1495113</v>
      </c>
      <c r="F13" s="47"/>
      <c r="G13" s="47">
        <v>982452</v>
      </c>
      <c r="H13" s="3"/>
      <c r="J13" s="47"/>
      <c r="K13" s="3"/>
    </row>
    <row r="14" spans="2:11" ht="15.75">
      <c r="B14" s="2" t="s">
        <v>38</v>
      </c>
      <c r="C14" s="3"/>
      <c r="D14" s="3"/>
      <c r="E14" s="47">
        <v>79526622</v>
      </c>
      <c r="F14" s="47"/>
      <c r="G14" s="47">
        <v>79496513</v>
      </c>
      <c r="H14" s="3"/>
      <c r="J14" s="47"/>
      <c r="K14" s="3"/>
    </row>
    <row r="15" spans="2:11" ht="15.75">
      <c r="B15" s="2" t="s">
        <v>13</v>
      </c>
      <c r="C15" s="3"/>
      <c r="D15" s="3"/>
      <c r="E15" s="47">
        <v>506455</v>
      </c>
      <c r="F15" s="47"/>
      <c r="G15" s="47">
        <v>506455</v>
      </c>
      <c r="H15" s="3"/>
      <c r="J15" s="47"/>
      <c r="K15" s="3"/>
    </row>
    <row r="16" spans="2:11" ht="15.75">
      <c r="B16" s="2" t="s">
        <v>119</v>
      </c>
      <c r="C16" s="3"/>
      <c r="D16" s="3"/>
      <c r="E16" s="47">
        <v>791000</v>
      </c>
      <c r="F16" s="47"/>
      <c r="G16" s="70">
        <v>0</v>
      </c>
      <c r="H16" s="3"/>
      <c r="J16" s="47"/>
      <c r="K16" s="3"/>
    </row>
    <row r="17" spans="3:11" ht="15.75">
      <c r="C17" s="3"/>
      <c r="D17" s="3"/>
      <c r="E17" s="47"/>
      <c r="F17" s="47"/>
      <c r="G17" s="47"/>
      <c r="H17" s="3"/>
      <c r="J17" s="3"/>
      <c r="K17" s="3"/>
    </row>
    <row r="18" spans="5:11" ht="15.75">
      <c r="E18" s="48">
        <f>SUM(E13:E17)</f>
        <v>82319190</v>
      </c>
      <c r="F18" s="7"/>
      <c r="G18" s="14">
        <f>SUM(G13:G17)</f>
        <v>80985420</v>
      </c>
      <c r="J18" s="3"/>
      <c r="K18" s="3"/>
    </row>
    <row r="19" spans="5:11" ht="15.75">
      <c r="E19" s="47"/>
      <c r="F19" s="7"/>
      <c r="G19" s="7"/>
      <c r="J19" s="3"/>
      <c r="K19" s="3"/>
    </row>
    <row r="20" spans="2:11" ht="15.75">
      <c r="B20" s="1" t="s">
        <v>67</v>
      </c>
      <c r="E20" s="47"/>
      <c r="F20" s="7"/>
      <c r="G20" s="7"/>
      <c r="J20" s="3"/>
      <c r="K20" s="3"/>
    </row>
    <row r="21" spans="2:11" ht="15.75">
      <c r="B21" s="2" t="s">
        <v>46</v>
      </c>
      <c r="E21" s="47">
        <v>105828559</v>
      </c>
      <c r="F21" s="7"/>
      <c r="G21" s="7">
        <v>107089782</v>
      </c>
      <c r="I21" s="7"/>
      <c r="J21" s="47"/>
      <c r="K21" s="3"/>
    </row>
    <row r="22" spans="2:11" ht="15.75">
      <c r="B22" s="2" t="s">
        <v>47</v>
      </c>
      <c r="E22" s="47">
        <v>85303768</v>
      </c>
      <c r="F22" s="7"/>
      <c r="G22" s="7">
        <v>78159440</v>
      </c>
      <c r="I22" s="7"/>
      <c r="J22" s="47"/>
      <c r="K22" s="3"/>
    </row>
    <row r="23" spans="2:11" ht="15.75">
      <c r="B23" s="2" t="s">
        <v>48</v>
      </c>
      <c r="E23" s="47">
        <v>1206404</v>
      </c>
      <c r="F23" s="7"/>
      <c r="G23" s="7">
        <v>2925899</v>
      </c>
      <c r="I23" s="7"/>
      <c r="J23" s="47"/>
      <c r="K23" s="3"/>
    </row>
    <row r="24" spans="2:11" ht="15.75">
      <c r="B24" s="2" t="s">
        <v>49</v>
      </c>
      <c r="E24" s="47">
        <v>14526957</v>
      </c>
      <c r="F24" s="7"/>
      <c r="G24" s="7">
        <v>45237789</v>
      </c>
      <c r="J24" s="47"/>
      <c r="K24" s="3"/>
    </row>
    <row r="25" spans="5:11" ht="15.75">
      <c r="E25" s="47"/>
      <c r="F25" s="7"/>
      <c r="G25" s="7"/>
      <c r="J25" s="47"/>
      <c r="K25" s="3"/>
    </row>
    <row r="26" spans="5:11" ht="15.75">
      <c r="E26" s="48">
        <f>SUM(E21:E25)</f>
        <v>206865688</v>
      </c>
      <c r="F26" s="7"/>
      <c r="G26" s="14">
        <f>SUM(G21:G25)</f>
        <v>233412910</v>
      </c>
      <c r="J26" s="47"/>
      <c r="K26" s="3"/>
    </row>
    <row r="27" spans="5:11" ht="15.75">
      <c r="E27" s="47"/>
      <c r="F27" s="7"/>
      <c r="G27" s="7"/>
      <c r="J27" s="47"/>
      <c r="K27" s="3"/>
    </row>
    <row r="28" spans="2:11" ht="16.5" thickBot="1">
      <c r="B28" s="1" t="s">
        <v>35</v>
      </c>
      <c r="E28" s="71">
        <f>E18+E26</f>
        <v>289184878</v>
      </c>
      <c r="F28" s="7"/>
      <c r="G28" s="56">
        <f>G18+G26</f>
        <v>314398330</v>
      </c>
      <c r="J28" s="47"/>
      <c r="K28" s="3"/>
    </row>
    <row r="29" spans="2:11" ht="16.5" thickTop="1">
      <c r="B29" s="1"/>
      <c r="E29" s="47"/>
      <c r="F29" s="7"/>
      <c r="G29" s="7"/>
      <c r="J29" s="47"/>
      <c r="K29" s="3"/>
    </row>
    <row r="30" spans="2:11" ht="15.75">
      <c r="B30" s="1" t="s">
        <v>34</v>
      </c>
      <c r="E30" s="47"/>
      <c r="F30" s="7"/>
      <c r="G30" s="7"/>
      <c r="J30" s="3"/>
      <c r="K30" s="3"/>
    </row>
    <row r="31" spans="2:11" ht="15.75">
      <c r="B31" s="1"/>
      <c r="E31" s="47"/>
      <c r="F31" s="7"/>
      <c r="G31" s="7"/>
      <c r="J31" s="3"/>
      <c r="K31" s="3"/>
    </row>
    <row r="32" spans="2:11" ht="15.75">
      <c r="B32" s="1" t="s">
        <v>53</v>
      </c>
      <c r="E32" s="47"/>
      <c r="F32" s="7"/>
      <c r="G32" s="7"/>
      <c r="J32" s="3"/>
      <c r="K32" s="3"/>
    </row>
    <row r="33" spans="2:11" ht="15.75">
      <c r="B33" s="2" t="s">
        <v>50</v>
      </c>
      <c r="E33" s="47">
        <v>60000217</v>
      </c>
      <c r="F33" s="7"/>
      <c r="G33" s="7">
        <v>60000217</v>
      </c>
      <c r="J33" s="47"/>
      <c r="K33" s="3"/>
    </row>
    <row r="34" spans="2:11" ht="15.75">
      <c r="B34" s="2" t="s">
        <v>51</v>
      </c>
      <c r="E34" s="47">
        <v>-159578</v>
      </c>
      <c r="G34" s="7">
        <v>-120630</v>
      </c>
      <c r="J34" s="47"/>
      <c r="K34" s="3"/>
    </row>
    <row r="35" spans="2:11" ht="15.75">
      <c r="B35" s="2" t="s">
        <v>27</v>
      </c>
      <c r="E35" s="41">
        <v>95015872</v>
      </c>
      <c r="F35" s="7"/>
      <c r="G35" s="15">
        <v>90789030</v>
      </c>
      <c r="J35" s="47"/>
      <c r="K35" s="3"/>
    </row>
    <row r="36" spans="5:11" ht="15.75">
      <c r="E36" s="49"/>
      <c r="F36" s="7"/>
      <c r="G36" s="8"/>
      <c r="J36" s="3"/>
      <c r="K36" s="3"/>
    </row>
    <row r="37" spans="2:11" ht="16.5" thickBot="1">
      <c r="B37" s="1" t="s">
        <v>52</v>
      </c>
      <c r="E37" s="51">
        <f>SUM(E33:E36)</f>
        <v>154856511</v>
      </c>
      <c r="F37" s="7"/>
      <c r="G37" s="9">
        <f>SUM(G33:G36)</f>
        <v>150668617</v>
      </c>
      <c r="J37" s="3"/>
      <c r="K37" s="3"/>
    </row>
    <row r="38" spans="5:11" ht="15.75">
      <c r="E38" s="47"/>
      <c r="F38" s="7"/>
      <c r="G38" s="7"/>
      <c r="J38" s="3"/>
      <c r="K38" s="3"/>
    </row>
    <row r="39" spans="2:11" ht="15.75">
      <c r="B39" s="1" t="s">
        <v>54</v>
      </c>
      <c r="J39" s="3"/>
      <c r="K39" s="3"/>
    </row>
    <row r="40" spans="10:11" ht="15.75">
      <c r="J40" s="3"/>
      <c r="K40" s="3"/>
    </row>
    <row r="41" spans="2:11" ht="15.75">
      <c r="B41" s="1" t="s">
        <v>68</v>
      </c>
      <c r="E41" s="47"/>
      <c r="F41" s="7"/>
      <c r="G41" s="7"/>
      <c r="J41" s="3"/>
      <c r="K41" s="3"/>
    </row>
    <row r="42" spans="2:11" ht="15.75">
      <c r="B42" s="2" t="s">
        <v>57</v>
      </c>
      <c r="E42" s="41">
        <v>25414150</v>
      </c>
      <c r="F42" s="7"/>
      <c r="G42" s="15">
        <v>29300000</v>
      </c>
      <c r="J42" s="47"/>
      <c r="K42" s="3"/>
    </row>
    <row r="43" spans="2:11" ht="15.75">
      <c r="B43" s="2" t="s">
        <v>17</v>
      </c>
      <c r="E43" s="41">
        <v>1462646</v>
      </c>
      <c r="F43" s="7"/>
      <c r="G43" s="15">
        <v>1462646</v>
      </c>
      <c r="J43" s="47"/>
      <c r="K43" s="3"/>
    </row>
    <row r="44" spans="5:11" ht="15.75">
      <c r="E44" s="41"/>
      <c r="F44" s="7"/>
      <c r="J44" s="47"/>
      <c r="K44" s="3"/>
    </row>
    <row r="45" spans="2:11" ht="15.75">
      <c r="B45" s="1"/>
      <c r="E45" s="48">
        <f>SUM(E42:E44)</f>
        <v>26876796</v>
      </c>
      <c r="F45" s="7"/>
      <c r="G45" s="14">
        <f>SUM(G42:G43)</f>
        <v>30762646</v>
      </c>
      <c r="J45" s="47"/>
      <c r="K45" s="3"/>
    </row>
    <row r="46" spans="2:11" ht="15.75">
      <c r="B46" s="1"/>
      <c r="E46" s="47"/>
      <c r="F46" s="7"/>
      <c r="G46" s="7"/>
      <c r="J46" s="3"/>
      <c r="K46" s="3"/>
    </row>
    <row r="47" spans="2:11" ht="15.75">
      <c r="B47" s="1" t="s">
        <v>69</v>
      </c>
      <c r="E47" s="47"/>
      <c r="F47" s="7"/>
      <c r="G47" s="7"/>
      <c r="J47" s="3"/>
      <c r="K47" s="3"/>
    </row>
    <row r="48" spans="2:11" ht="15.75">
      <c r="B48" s="2" t="s">
        <v>56</v>
      </c>
      <c r="E48" s="47">
        <v>105793033</v>
      </c>
      <c r="F48" s="7"/>
      <c r="G48" s="7">
        <v>132847757</v>
      </c>
      <c r="I48" s="7"/>
      <c r="J48" s="47"/>
      <c r="K48" s="3"/>
    </row>
    <row r="49" spans="2:11" ht="15.75">
      <c r="B49" s="2" t="s">
        <v>57</v>
      </c>
      <c r="E49" s="47">
        <v>59149</v>
      </c>
      <c r="F49" s="7"/>
      <c r="G49" s="7">
        <v>64310</v>
      </c>
      <c r="J49" s="47"/>
      <c r="K49" s="3"/>
    </row>
    <row r="50" spans="2:11" ht="15.75">
      <c r="B50" s="2" t="s">
        <v>91</v>
      </c>
      <c r="E50" s="47">
        <v>1599389</v>
      </c>
      <c r="F50" s="7"/>
      <c r="G50" s="7">
        <v>55000</v>
      </c>
      <c r="J50" s="47"/>
      <c r="K50" s="3"/>
    </row>
    <row r="51" spans="5:11" ht="15.75">
      <c r="E51" s="47"/>
      <c r="F51" s="7"/>
      <c r="G51" s="7"/>
      <c r="J51" s="3"/>
      <c r="K51" s="3"/>
    </row>
    <row r="52" spans="5:11" ht="15.75">
      <c r="E52" s="48">
        <f>SUM(E48:E51)</f>
        <v>107451571</v>
      </c>
      <c r="F52" s="7"/>
      <c r="G52" s="14">
        <f>SUM(G48:G51)</f>
        <v>132967067</v>
      </c>
      <c r="J52" s="3"/>
      <c r="K52" s="3"/>
    </row>
    <row r="53" spans="5:11" ht="15.75">
      <c r="E53" s="49"/>
      <c r="F53" s="7"/>
      <c r="G53" s="8"/>
      <c r="J53" s="3"/>
      <c r="K53" s="3"/>
    </row>
    <row r="54" spans="2:11" ht="16.5" thickBot="1">
      <c r="B54" s="1" t="s">
        <v>55</v>
      </c>
      <c r="E54" s="52">
        <f>E45+E52</f>
        <v>134328367</v>
      </c>
      <c r="F54" s="7"/>
      <c r="G54" s="10">
        <f>G45+G52</f>
        <v>163729713</v>
      </c>
      <c r="J54" s="3"/>
      <c r="K54" s="3"/>
    </row>
    <row r="55" spans="2:7" ht="15.75">
      <c r="B55" s="1"/>
      <c r="E55" s="49"/>
      <c r="F55" s="7"/>
      <c r="G55" s="8"/>
    </row>
    <row r="56" spans="2:7" ht="16.5" thickBot="1">
      <c r="B56" s="1" t="s">
        <v>36</v>
      </c>
      <c r="E56" s="50">
        <f>E37+E54</f>
        <v>289184878</v>
      </c>
      <c r="F56" s="7"/>
      <c r="G56" s="42">
        <f>G37+G54</f>
        <v>314398330</v>
      </c>
    </row>
    <row r="57" spans="5:7" ht="16.5" thickTop="1">
      <c r="E57" s="49"/>
      <c r="F57" s="7"/>
      <c r="G57" s="8"/>
    </row>
    <row r="58" spans="2:4" ht="15.75">
      <c r="B58" s="1" t="s">
        <v>80</v>
      </c>
      <c r="C58" s="1"/>
      <c r="D58" s="1"/>
    </row>
    <row r="59" spans="2:7" ht="16.5" thickBot="1">
      <c r="B59" s="1" t="s">
        <v>83</v>
      </c>
      <c r="E59" s="77">
        <f>E37/119785234</f>
        <v>1.2927846432223857</v>
      </c>
      <c r="F59" s="1"/>
      <c r="G59" s="16">
        <f>G37/119844834</f>
        <v>1.2571974274669195</v>
      </c>
    </row>
    <row r="62" spans="2:8" ht="35.25" customHeight="1">
      <c r="B62" s="79" t="s">
        <v>107</v>
      </c>
      <c r="C62" s="79"/>
      <c r="D62" s="79"/>
      <c r="E62" s="79"/>
      <c r="F62" s="79"/>
      <c r="G62" s="79"/>
      <c r="H62" s="4"/>
    </row>
  </sheetData>
  <sheetProtection/>
  <mergeCells count="1">
    <mergeCell ref="B62:G62"/>
  </mergeCells>
  <printOptions/>
  <pageMargins left="0.5" right="0.5" top="0.5" bottom="0.5" header="0.29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57" customFormat="1" ht="19.5">
      <c r="A1" s="27" t="s">
        <v>10</v>
      </c>
      <c r="N1" s="27"/>
    </row>
    <row r="3" ht="15.75">
      <c r="A3" s="1" t="s">
        <v>84</v>
      </c>
    </row>
    <row r="4" ht="15.75">
      <c r="A4" s="1" t="s">
        <v>114</v>
      </c>
    </row>
    <row r="5" ht="15.75">
      <c r="A5" s="2" t="s">
        <v>9</v>
      </c>
    </row>
    <row r="7" spans="7:13" ht="15.75">
      <c r="G7" s="13" t="s">
        <v>85</v>
      </c>
      <c r="K7" s="13" t="s">
        <v>94</v>
      </c>
      <c r="L7" s="13"/>
      <c r="M7" s="5"/>
    </row>
    <row r="8" ht="15.75">
      <c r="H8" s="5" t="s">
        <v>28</v>
      </c>
    </row>
    <row r="9" spans="4:14" ht="15.75">
      <c r="D9" s="5" t="s">
        <v>4</v>
      </c>
      <c r="E9" s="5"/>
      <c r="F9" s="5" t="s">
        <v>4</v>
      </c>
      <c r="G9" s="5"/>
      <c r="H9" s="5" t="s">
        <v>61</v>
      </c>
      <c r="I9" s="5"/>
      <c r="J9" s="5" t="s">
        <v>59</v>
      </c>
      <c r="K9" s="5"/>
      <c r="L9" s="5" t="s">
        <v>92</v>
      </c>
      <c r="M9" s="5"/>
      <c r="N9" s="5"/>
    </row>
    <row r="10" spans="4:14" ht="15.75">
      <c r="D10" s="5" t="s">
        <v>90</v>
      </c>
      <c r="E10" s="5"/>
      <c r="F10" s="5" t="s">
        <v>63</v>
      </c>
      <c r="G10" s="5"/>
      <c r="H10" s="5" t="s">
        <v>62</v>
      </c>
      <c r="I10" s="5"/>
      <c r="J10" s="5" t="s">
        <v>60</v>
      </c>
      <c r="K10" s="5"/>
      <c r="L10" s="5" t="s">
        <v>93</v>
      </c>
      <c r="M10" s="5"/>
      <c r="N10" s="5" t="s">
        <v>37</v>
      </c>
    </row>
    <row r="11" spans="4:14" ht="15.75">
      <c r="D11" s="5" t="s">
        <v>12</v>
      </c>
      <c r="E11" s="5"/>
      <c r="F11" s="5" t="s">
        <v>12</v>
      </c>
      <c r="G11" s="5"/>
      <c r="H11" s="5" t="s">
        <v>12</v>
      </c>
      <c r="I11" s="5"/>
      <c r="J11" s="5" t="s">
        <v>12</v>
      </c>
      <c r="K11" s="5"/>
      <c r="L11" s="5" t="s">
        <v>12</v>
      </c>
      <c r="M11" s="5"/>
      <c r="N11" s="5" t="s">
        <v>12</v>
      </c>
    </row>
    <row r="12" spans="4:14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5.75">
      <c r="B13" s="2" t="s">
        <v>95</v>
      </c>
      <c r="D13" s="15">
        <v>60000217</v>
      </c>
      <c r="E13" s="15"/>
      <c r="F13" s="15">
        <v>19830264</v>
      </c>
      <c r="G13" s="15"/>
      <c r="H13" s="15">
        <v>-34450921</v>
      </c>
      <c r="I13" s="15"/>
      <c r="J13" s="15">
        <v>-109230</v>
      </c>
      <c r="K13" s="15"/>
      <c r="L13" s="15">
        <v>99601482</v>
      </c>
      <c r="M13" s="15"/>
      <c r="N13" s="15">
        <f>SUM(D13:M13)</f>
        <v>144871812</v>
      </c>
    </row>
    <row r="14" spans="4:14" ht="15.7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5.75">
      <c r="B15" s="2" t="s">
        <v>45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5.75">
      <c r="B16" s="2" t="s">
        <v>66</v>
      </c>
      <c r="D16" s="15">
        <v>0</v>
      </c>
      <c r="E16" s="15"/>
      <c r="F16" s="15">
        <v>0</v>
      </c>
      <c r="G16" s="15"/>
      <c r="H16" s="15">
        <v>0</v>
      </c>
      <c r="I16" s="15"/>
      <c r="J16" s="15">
        <v>0</v>
      </c>
      <c r="K16" s="15"/>
      <c r="L16" s="15">
        <v>7156572</v>
      </c>
      <c r="M16" s="15"/>
      <c r="N16" s="15">
        <f>SUM(D16:M16)</f>
        <v>7156572</v>
      </c>
    </row>
    <row r="17" spans="4:14" ht="15.7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.75">
      <c r="B18" s="2" t="s">
        <v>64</v>
      </c>
      <c r="D18" s="15">
        <v>0</v>
      </c>
      <c r="E18" s="15"/>
      <c r="F18" s="15">
        <v>0</v>
      </c>
      <c r="G18" s="15"/>
      <c r="H18" s="15">
        <v>0</v>
      </c>
      <c r="I18" s="15"/>
      <c r="J18" s="15">
        <v>-11400</v>
      </c>
      <c r="K18" s="15"/>
      <c r="L18" s="15">
        <v>0</v>
      </c>
      <c r="M18" s="15"/>
      <c r="N18" s="15">
        <f>SUM(D18:M18)</f>
        <v>-11400</v>
      </c>
    </row>
    <row r="19" spans="4:14" ht="15.75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5.75">
      <c r="B20" s="2" t="s">
        <v>39</v>
      </c>
      <c r="D20" s="15">
        <v>0</v>
      </c>
      <c r="E20" s="15"/>
      <c r="F20" s="15">
        <v>0</v>
      </c>
      <c r="G20" s="15"/>
      <c r="H20" s="15">
        <v>0</v>
      </c>
      <c r="I20" s="15"/>
      <c r="J20" s="15">
        <v>0</v>
      </c>
      <c r="K20" s="15"/>
      <c r="L20" s="15">
        <v>-1348367</v>
      </c>
      <c r="M20" s="15"/>
      <c r="N20" s="15">
        <f>SUM(D20:M20)</f>
        <v>-1348367</v>
      </c>
    </row>
    <row r="21" spans="4:14" ht="15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6.5" thickBot="1">
      <c r="B22" s="2" t="s">
        <v>105</v>
      </c>
      <c r="D22" s="43">
        <f>SUM(D13:D21)</f>
        <v>60000217</v>
      </c>
      <c r="E22" s="5"/>
      <c r="F22" s="43">
        <f>SUM(F13:F21)</f>
        <v>19830264</v>
      </c>
      <c r="G22" s="5"/>
      <c r="H22" s="43">
        <f>SUM(H13:H21)</f>
        <v>-34450921</v>
      </c>
      <c r="I22" s="5"/>
      <c r="J22" s="43">
        <f>SUM(J13:J21)</f>
        <v>-120630</v>
      </c>
      <c r="K22" s="5"/>
      <c r="L22" s="43">
        <f>SUM(L13:L21)</f>
        <v>105409687</v>
      </c>
      <c r="M22" s="23"/>
      <c r="N22" s="43">
        <f>SUM(N13:N21)</f>
        <v>150668617</v>
      </c>
    </row>
    <row r="23" spans="4:14" ht="16.5" thickTop="1">
      <c r="D23" s="23"/>
      <c r="E23" s="5"/>
      <c r="F23" s="23"/>
      <c r="G23" s="5"/>
      <c r="H23" s="23"/>
      <c r="I23" s="5"/>
      <c r="J23" s="23"/>
      <c r="K23" s="5"/>
      <c r="L23" s="23"/>
      <c r="M23" s="23"/>
      <c r="N23" s="23"/>
    </row>
    <row r="24" spans="2:14" ht="15.75">
      <c r="B24" s="2" t="s">
        <v>104</v>
      </c>
      <c r="D24" s="23">
        <f>D22</f>
        <v>60000217</v>
      </c>
      <c r="E24" s="5"/>
      <c r="F24" s="23">
        <f>F22</f>
        <v>19830264</v>
      </c>
      <c r="G24" s="5"/>
      <c r="H24" s="23">
        <f>H22</f>
        <v>-34450921</v>
      </c>
      <c r="I24" s="5"/>
      <c r="J24" s="23">
        <f>J22</f>
        <v>-120630</v>
      </c>
      <c r="K24" s="5"/>
      <c r="L24" s="23">
        <f>L22</f>
        <v>105409687</v>
      </c>
      <c r="M24" s="23"/>
      <c r="N24" s="15">
        <f>SUM(D24:M24)</f>
        <v>150668617</v>
      </c>
    </row>
    <row r="25" spans="4:14" ht="15.75">
      <c r="D25" s="23"/>
      <c r="E25" s="5"/>
      <c r="F25" s="23"/>
      <c r="G25" s="5"/>
      <c r="H25" s="23"/>
      <c r="I25" s="5"/>
      <c r="J25" s="23"/>
      <c r="K25" s="5"/>
      <c r="L25" s="23"/>
      <c r="M25" s="23"/>
      <c r="N25" s="15"/>
    </row>
    <row r="26" spans="2:14" s="3" customFormat="1" ht="15.75">
      <c r="B26" s="2" t="s">
        <v>45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5"/>
    </row>
    <row r="27" spans="2:14" ht="15.75">
      <c r="B27" s="2" t="s">
        <v>65</v>
      </c>
      <c r="C27" s="15"/>
      <c r="D27" s="15">
        <v>0</v>
      </c>
      <c r="E27" s="15"/>
      <c r="F27" s="15">
        <v>0</v>
      </c>
      <c r="G27" s="15"/>
      <c r="H27" s="15">
        <v>0</v>
      </c>
      <c r="I27" s="15"/>
      <c r="J27" s="15">
        <v>0</v>
      </c>
      <c r="K27" s="15"/>
      <c r="L27" s="41">
        <v>6024214</v>
      </c>
      <c r="M27" s="41"/>
      <c r="N27" s="15">
        <f>SUM(D27:M27)</f>
        <v>6024214</v>
      </c>
    </row>
    <row r="28" spans="3:14" ht="15.75">
      <c r="C28" s="15"/>
      <c r="D28" s="15"/>
      <c r="E28" s="15"/>
      <c r="F28" s="15"/>
      <c r="G28" s="15"/>
      <c r="H28" s="15"/>
      <c r="I28" s="15"/>
      <c r="J28" s="15"/>
      <c r="K28" s="15"/>
      <c r="L28" s="41"/>
      <c r="M28" s="41"/>
      <c r="N28" s="15"/>
    </row>
    <row r="29" spans="2:14" ht="15.75">
      <c r="B29" s="2" t="s">
        <v>64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41">
        <v>-38948</v>
      </c>
      <c r="K29" s="15"/>
      <c r="L29" s="41">
        <v>0</v>
      </c>
      <c r="M29" s="41"/>
      <c r="N29" s="15">
        <f>SUM(D29:M29)</f>
        <v>-38948</v>
      </c>
    </row>
    <row r="30" spans="3:14" ht="15.75">
      <c r="C30" s="15"/>
      <c r="D30" s="15"/>
      <c r="E30" s="15"/>
      <c r="F30" s="15"/>
      <c r="G30" s="15"/>
      <c r="H30" s="15"/>
      <c r="I30" s="15"/>
      <c r="J30" s="15"/>
      <c r="K30" s="15"/>
      <c r="L30" s="41"/>
      <c r="M30" s="41"/>
      <c r="N30" s="15"/>
    </row>
    <row r="31" spans="2:14" ht="15.75">
      <c r="B31" s="2" t="s">
        <v>39</v>
      </c>
      <c r="C31" s="15"/>
      <c r="D31" s="15">
        <v>0</v>
      </c>
      <c r="E31" s="15"/>
      <c r="F31" s="15">
        <v>0</v>
      </c>
      <c r="G31" s="15"/>
      <c r="H31" s="15">
        <v>0</v>
      </c>
      <c r="I31" s="15"/>
      <c r="J31" s="15">
        <v>0</v>
      </c>
      <c r="K31" s="15"/>
      <c r="L31" s="15">
        <v>-1797372</v>
      </c>
      <c r="M31" s="15"/>
      <c r="N31" s="15">
        <f>SUM(D31:M31)</f>
        <v>-1797372</v>
      </c>
    </row>
    <row r="32" spans="3:14" ht="15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6.5" thickBot="1">
      <c r="B33" s="2" t="s">
        <v>116</v>
      </c>
      <c r="C33" s="15"/>
      <c r="D33" s="43">
        <f>SUM(D24:D32)</f>
        <v>60000217</v>
      </c>
      <c r="E33" s="23"/>
      <c r="F33" s="43">
        <f>SUM(F24:F32)</f>
        <v>19830264</v>
      </c>
      <c r="G33" s="23"/>
      <c r="H33" s="43">
        <f>SUM(H24:H32)</f>
        <v>-34450921</v>
      </c>
      <c r="I33" s="23"/>
      <c r="J33" s="43">
        <f>SUM(J24:J32)</f>
        <v>-159578</v>
      </c>
      <c r="K33" s="23"/>
      <c r="L33" s="43">
        <f>SUM(L24:L32)</f>
        <v>109636529</v>
      </c>
      <c r="M33" s="23"/>
      <c r="N33" s="43">
        <f>SUM(N24:N32)</f>
        <v>154856511</v>
      </c>
    </row>
    <row r="34" spans="4:14" ht="16.5" thickTop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4:14" ht="15.7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4:14" ht="15.7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4:14" ht="15.7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4:14" ht="15.7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4:14" ht="15.7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4:14" ht="15.7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4:14" ht="15.7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4:14" ht="15.7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4:14" ht="15.7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4:14" ht="15.7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4:14" ht="15.7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4:14" ht="15.7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4:14" ht="15.7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4:14" ht="15.7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4:14" ht="15.7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4:14" ht="15.7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4:14" ht="15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4:14" ht="15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4:14" ht="15.7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4:14" ht="15.7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4:14" ht="15.7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4:14" ht="15.7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4:14" ht="15.7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4:14" ht="15.7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4:14" ht="15.7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4:14" ht="15.7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4:14" ht="15.7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4:14" ht="15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4:14" ht="15.7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4:14" ht="15.7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4:14" ht="15.7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4:14" ht="15.7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4:14" ht="15.7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4:14" ht="15.7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4:14" ht="15.7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4:14" ht="15.7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4:14" ht="15.75"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5" ht="34.5" customHeight="1">
      <c r="B72" s="79" t="s">
        <v>110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4"/>
    </row>
  </sheetData>
  <sheetProtection/>
  <mergeCells count="1">
    <mergeCell ref="B72:N72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5.625" style="2" customWidth="1"/>
    <col min="4" max="4" width="5.625" style="2" customWidth="1"/>
    <col min="5" max="5" width="15.625" style="66" customWidth="1"/>
    <col min="6" max="6" width="2.625" style="2" customWidth="1"/>
    <col min="7" max="7" width="15.625" style="2" customWidth="1"/>
    <col min="8" max="8" width="2.625" style="2" customWidth="1"/>
    <col min="9" max="9" width="9.00390625" style="2" customWidth="1"/>
    <col min="10" max="10" width="11.75390625" style="2" customWidth="1"/>
    <col min="11" max="12" width="9.00390625" style="2" customWidth="1"/>
    <col min="13" max="13" width="9.625" style="2" bestFit="1" customWidth="1"/>
    <col min="14" max="16384" width="9.00390625" style="2" customWidth="1"/>
  </cols>
  <sheetData>
    <row r="1" spans="1:5" ht="19.5">
      <c r="A1" s="27" t="s">
        <v>10</v>
      </c>
      <c r="E1" s="75"/>
    </row>
    <row r="2" ht="15.75">
      <c r="A2" s="1"/>
    </row>
    <row r="3" ht="15.75">
      <c r="A3" s="1" t="s">
        <v>86</v>
      </c>
    </row>
    <row r="4" ht="15.75">
      <c r="A4" s="1" t="s">
        <v>114</v>
      </c>
    </row>
    <row r="5" spans="1:7" ht="15.75">
      <c r="A5" s="2" t="s">
        <v>9</v>
      </c>
      <c r="G5" s="3"/>
    </row>
    <row r="6" ht="15.75">
      <c r="G6" s="3"/>
    </row>
    <row r="7" ht="15.75">
      <c r="G7" s="65" t="s">
        <v>23</v>
      </c>
    </row>
    <row r="8" spans="5:7" ht="15.75">
      <c r="E8" s="67" t="s">
        <v>42</v>
      </c>
      <c r="G8" s="65" t="s">
        <v>20</v>
      </c>
    </row>
    <row r="9" spans="5:7" ht="15.75">
      <c r="E9" s="67" t="s">
        <v>32</v>
      </c>
      <c r="G9" s="46" t="s">
        <v>43</v>
      </c>
    </row>
    <row r="10" spans="2:7" s="29" customFormat="1" ht="15.75">
      <c r="B10" s="24"/>
      <c r="C10" s="24"/>
      <c r="D10" s="24"/>
      <c r="E10" s="65">
        <v>41425</v>
      </c>
      <c r="F10" s="18"/>
      <c r="G10" s="58">
        <v>41060</v>
      </c>
    </row>
    <row r="11" spans="2:7" s="29" customFormat="1" ht="15.75">
      <c r="B11" s="24"/>
      <c r="C11" s="24"/>
      <c r="D11" s="44" t="s">
        <v>33</v>
      </c>
      <c r="E11" s="68" t="s">
        <v>12</v>
      </c>
      <c r="F11" s="30"/>
      <c r="G11" s="68" t="s">
        <v>12</v>
      </c>
    </row>
    <row r="12" spans="2:7" s="29" customFormat="1" ht="15.75">
      <c r="B12" s="28" t="s">
        <v>70</v>
      </c>
      <c r="C12" s="24"/>
      <c r="D12" s="24"/>
      <c r="E12" s="60"/>
      <c r="F12" s="30"/>
      <c r="G12" s="60"/>
    </row>
    <row r="13" spans="2:7" s="29" customFormat="1" ht="7.5" customHeight="1">
      <c r="B13" s="24"/>
      <c r="C13" s="24"/>
      <c r="D13" s="24"/>
      <c r="E13" s="60"/>
      <c r="F13" s="30"/>
      <c r="G13" s="31"/>
    </row>
    <row r="14" spans="2:7" s="29" customFormat="1" ht="15.75">
      <c r="B14" s="24" t="s">
        <v>40</v>
      </c>
      <c r="C14" s="24"/>
      <c r="D14" s="24"/>
      <c r="E14" s="53">
        <v>8683792</v>
      </c>
      <c r="F14" s="32"/>
      <c r="G14" s="25">
        <v>3211229</v>
      </c>
    </row>
    <row r="15" spans="2:7" s="29" customFormat="1" ht="7.5" customHeight="1">
      <c r="B15" s="24"/>
      <c r="C15" s="24"/>
      <c r="D15" s="24"/>
      <c r="E15" s="53"/>
      <c r="F15" s="32"/>
      <c r="G15" s="25"/>
    </row>
    <row r="16" spans="2:7" s="29" customFormat="1" ht="15.75">
      <c r="B16" s="24" t="s">
        <v>5</v>
      </c>
      <c r="C16" s="24"/>
      <c r="D16" s="24"/>
      <c r="E16" s="53"/>
      <c r="F16" s="32"/>
      <c r="G16" s="25"/>
    </row>
    <row r="17" spans="2:7" s="29" customFormat="1" ht="7.5" customHeight="1">
      <c r="B17" s="24"/>
      <c r="C17" s="24"/>
      <c r="D17" s="24"/>
      <c r="E17" s="53"/>
      <c r="F17" s="32"/>
      <c r="G17" s="25"/>
    </row>
    <row r="18" spans="2:7" s="29" customFormat="1" ht="15.75">
      <c r="B18" s="24"/>
      <c r="C18" s="24" t="s">
        <v>6</v>
      </c>
      <c r="D18" s="24"/>
      <c r="E18" s="53">
        <v>237126</v>
      </c>
      <c r="F18" s="32"/>
      <c r="G18" s="25">
        <v>178868</v>
      </c>
    </row>
    <row r="19" spans="2:7" s="29" customFormat="1" ht="15.75">
      <c r="B19" s="24"/>
      <c r="C19" s="24" t="s">
        <v>108</v>
      </c>
      <c r="D19" s="24"/>
      <c r="E19" s="53">
        <v>426054</v>
      </c>
      <c r="F19" s="32"/>
      <c r="G19" s="25">
        <v>4196</v>
      </c>
    </row>
    <row r="20" spans="2:7" s="29" customFormat="1" ht="15.75">
      <c r="B20" s="24"/>
      <c r="C20" s="24" t="s">
        <v>7</v>
      </c>
      <c r="D20" s="24"/>
      <c r="E20" s="53">
        <v>-480483</v>
      </c>
      <c r="F20" s="32"/>
      <c r="G20" s="25">
        <v>-401404</v>
      </c>
    </row>
    <row r="21" spans="2:14" s="29" customFormat="1" ht="15.75">
      <c r="B21" s="24"/>
      <c r="C21" s="24" t="s">
        <v>123</v>
      </c>
      <c r="D21" s="24"/>
      <c r="E21" s="53">
        <v>0</v>
      </c>
      <c r="F21" s="32"/>
      <c r="G21" s="25">
        <v>-655</v>
      </c>
      <c r="J21" s="74"/>
      <c r="K21" s="74"/>
      <c r="L21" s="74"/>
      <c r="M21" s="74"/>
      <c r="N21" s="74"/>
    </row>
    <row r="22" spans="2:14" s="29" customFormat="1" ht="7.5" customHeight="1">
      <c r="B22" s="24"/>
      <c r="C22" s="24"/>
      <c r="D22" s="24"/>
      <c r="E22" s="61"/>
      <c r="F22" s="32"/>
      <c r="G22" s="33"/>
      <c r="J22" s="74"/>
      <c r="K22" s="74"/>
      <c r="L22" s="74"/>
      <c r="M22" s="74"/>
      <c r="N22" s="74"/>
    </row>
    <row r="23" spans="2:14" s="29" customFormat="1" ht="7.5" customHeight="1">
      <c r="B23" s="24"/>
      <c r="C23" s="24"/>
      <c r="D23" s="24"/>
      <c r="E23" s="62"/>
      <c r="F23" s="24"/>
      <c r="G23" s="23"/>
      <c r="J23" s="74"/>
      <c r="K23" s="74"/>
      <c r="L23" s="74"/>
      <c r="M23" s="74"/>
      <c r="N23" s="74"/>
    </row>
    <row r="24" spans="2:14" s="29" customFormat="1" ht="15.75">
      <c r="B24" s="24" t="s">
        <v>102</v>
      </c>
      <c r="C24" s="24"/>
      <c r="D24" s="24"/>
      <c r="E24" s="63">
        <f>+E14+SUM(E18:E21)</f>
        <v>8866489</v>
      </c>
      <c r="F24" s="35"/>
      <c r="G24" s="34">
        <f>+G14+SUM(G18:G21)</f>
        <v>2992234</v>
      </c>
      <c r="J24" s="74"/>
      <c r="K24" s="74"/>
      <c r="L24" s="74"/>
      <c r="M24" s="74"/>
      <c r="N24" s="74"/>
    </row>
    <row r="25" spans="2:14" s="29" customFormat="1" ht="7.5" customHeight="1">
      <c r="B25" s="24"/>
      <c r="C25" s="24"/>
      <c r="D25" s="24"/>
      <c r="E25" s="63"/>
      <c r="F25" s="36"/>
      <c r="G25" s="34"/>
      <c r="J25" s="74"/>
      <c r="K25" s="74"/>
      <c r="L25" s="74"/>
      <c r="M25" s="74"/>
      <c r="N25" s="74"/>
    </row>
    <row r="26" spans="2:14" s="29" customFormat="1" ht="15.75" customHeight="1">
      <c r="B26" s="24"/>
      <c r="C26" s="24"/>
      <c r="D26" s="24"/>
      <c r="E26" s="63"/>
      <c r="F26" s="36"/>
      <c r="G26" s="34"/>
      <c r="J26" s="74"/>
      <c r="K26" s="74"/>
      <c r="L26" s="74"/>
      <c r="M26" s="74"/>
      <c r="N26" s="74"/>
    </row>
    <row r="27" spans="2:14" s="29" customFormat="1" ht="15.75">
      <c r="B27" s="24"/>
      <c r="C27" s="24" t="s">
        <v>38</v>
      </c>
      <c r="D27" s="24"/>
      <c r="E27" s="53">
        <v>-30109</v>
      </c>
      <c r="F27" s="32"/>
      <c r="G27" s="53">
        <v>-46546068</v>
      </c>
      <c r="J27" s="74"/>
      <c r="K27" s="74"/>
      <c r="L27" s="74"/>
      <c r="M27" s="74"/>
      <c r="N27" s="74"/>
    </row>
    <row r="28" spans="2:15" s="29" customFormat="1" ht="15.75">
      <c r="B28" s="24"/>
      <c r="C28" s="24" t="s">
        <v>46</v>
      </c>
      <c r="D28" s="24"/>
      <c r="E28" s="53">
        <v>2054298</v>
      </c>
      <c r="F28" s="32"/>
      <c r="G28" s="53">
        <v>12315876</v>
      </c>
      <c r="J28" s="41"/>
      <c r="K28" s="41"/>
      <c r="L28" s="41"/>
      <c r="M28" s="41"/>
      <c r="N28" s="41"/>
      <c r="O28" s="15"/>
    </row>
    <row r="29" spans="2:15" s="29" customFormat="1" ht="15.75">
      <c r="B29" s="24"/>
      <c r="C29" s="24" t="s">
        <v>96</v>
      </c>
      <c r="D29" s="24"/>
      <c r="E29" s="53">
        <v>1674001</v>
      </c>
      <c r="F29" s="32"/>
      <c r="G29" s="53">
        <v>-5588336</v>
      </c>
      <c r="J29" s="41"/>
      <c r="K29" s="41"/>
      <c r="L29" s="41"/>
      <c r="M29" s="41"/>
      <c r="N29" s="41"/>
      <c r="O29" s="15"/>
    </row>
    <row r="30" spans="2:15" s="29" customFormat="1" ht="15.75">
      <c r="B30" s="24"/>
      <c r="C30" s="24" t="s">
        <v>47</v>
      </c>
      <c r="D30" s="24"/>
      <c r="E30" s="53">
        <v>-8818329</v>
      </c>
      <c r="F30" s="32"/>
      <c r="G30" s="53">
        <v>83734</v>
      </c>
      <c r="J30" s="41"/>
      <c r="K30" s="41"/>
      <c r="L30" s="41"/>
      <c r="M30" s="41"/>
      <c r="N30" s="41"/>
      <c r="O30" s="15"/>
    </row>
    <row r="31" spans="3:15" s="29" customFormat="1" ht="15.75">
      <c r="C31" s="24" t="s">
        <v>113</v>
      </c>
      <c r="D31" s="24"/>
      <c r="E31" s="59">
        <v>8016160</v>
      </c>
      <c r="F31" s="32"/>
      <c r="G31" s="59">
        <v>-150857</v>
      </c>
      <c r="J31" s="41"/>
      <c r="K31" s="41"/>
      <c r="L31" s="41"/>
      <c r="M31" s="41"/>
      <c r="N31" s="41"/>
      <c r="O31" s="15"/>
    </row>
    <row r="32" spans="2:15" s="29" customFormat="1" ht="15.75">
      <c r="B32" s="24"/>
      <c r="C32" s="24" t="s">
        <v>97</v>
      </c>
      <c r="D32" s="24"/>
      <c r="E32" s="53">
        <v>-104959</v>
      </c>
      <c r="F32" s="32"/>
      <c r="G32" s="53">
        <v>6306106</v>
      </c>
      <c r="J32" s="41"/>
      <c r="K32" s="41"/>
      <c r="L32" s="41"/>
      <c r="M32" s="41"/>
      <c r="N32" s="41"/>
      <c r="O32" s="15"/>
    </row>
    <row r="33" spans="2:15" s="29" customFormat="1" ht="15.75">
      <c r="B33" s="24"/>
      <c r="C33" s="24" t="s">
        <v>56</v>
      </c>
      <c r="D33" s="24"/>
      <c r="E33" s="53">
        <v>-27073267</v>
      </c>
      <c r="F33" s="32"/>
      <c r="G33" s="53">
        <v>17843840</v>
      </c>
      <c r="J33" s="41"/>
      <c r="K33" s="41"/>
      <c r="L33" s="41"/>
      <c r="M33" s="41"/>
      <c r="N33" s="41"/>
      <c r="O33" s="15"/>
    </row>
    <row r="34" spans="2:15" s="29" customFormat="1" ht="7.5" customHeight="1">
      <c r="B34" s="24"/>
      <c r="C34" s="24"/>
      <c r="D34" s="24"/>
      <c r="E34" s="61"/>
      <c r="F34" s="32"/>
      <c r="G34" s="33"/>
      <c r="J34" s="41"/>
      <c r="K34" s="41"/>
      <c r="L34" s="41"/>
      <c r="M34" s="41"/>
      <c r="N34" s="41"/>
      <c r="O34" s="15"/>
    </row>
    <row r="35" spans="2:15" s="29" customFormat="1" ht="7.5" customHeight="1">
      <c r="B35" s="24"/>
      <c r="C35" s="24"/>
      <c r="D35" s="24"/>
      <c r="E35" s="64"/>
      <c r="F35" s="32"/>
      <c r="G35" s="37"/>
      <c r="J35" s="41"/>
      <c r="K35" s="41"/>
      <c r="L35" s="41"/>
      <c r="M35" s="41"/>
      <c r="N35" s="41"/>
      <c r="O35" s="15"/>
    </row>
    <row r="36" spans="2:15" s="29" customFormat="1" ht="15.75">
      <c r="B36" s="24" t="s">
        <v>99</v>
      </c>
      <c r="C36" s="24"/>
      <c r="D36" s="24"/>
      <c r="E36" s="53">
        <f>+SUM(E26:E33)+E24</f>
        <v>-15415716</v>
      </c>
      <c r="F36" s="32"/>
      <c r="G36" s="25">
        <f>+SUM(G26:G33)+G24</f>
        <v>-12743471</v>
      </c>
      <c r="J36" s="41"/>
      <c r="K36" s="41"/>
      <c r="L36" s="41"/>
      <c r="M36" s="41"/>
      <c r="N36" s="41"/>
      <c r="O36" s="15"/>
    </row>
    <row r="37" spans="2:15" s="29" customFormat="1" ht="7.5" customHeight="1">
      <c r="B37" s="24"/>
      <c r="C37" s="24"/>
      <c r="D37" s="24"/>
      <c r="E37" s="53"/>
      <c r="F37" s="32"/>
      <c r="G37" s="25"/>
      <c r="J37" s="41"/>
      <c r="K37" s="41"/>
      <c r="L37" s="41"/>
      <c r="M37" s="41"/>
      <c r="N37" s="41"/>
      <c r="O37" s="15"/>
    </row>
    <row r="38" spans="2:15" s="29" customFormat="1" ht="17.25" customHeight="1">
      <c r="B38" s="24"/>
      <c r="C38" s="24" t="s">
        <v>122</v>
      </c>
      <c r="D38" s="24"/>
      <c r="E38" s="53">
        <v>46602</v>
      </c>
      <c r="F38" s="32"/>
      <c r="G38" s="25">
        <v>0</v>
      </c>
      <c r="J38" s="41"/>
      <c r="K38" s="41"/>
      <c r="L38" s="41"/>
      <c r="M38" s="41"/>
      <c r="N38" s="41"/>
      <c r="O38" s="15"/>
    </row>
    <row r="39" spans="3:15" s="29" customFormat="1" ht="15.75">
      <c r="C39" s="24" t="s">
        <v>71</v>
      </c>
      <c r="D39" s="24"/>
      <c r="E39" s="53">
        <v>-1483815</v>
      </c>
      <c r="F39" s="32"/>
      <c r="G39" s="25">
        <v>-1414028</v>
      </c>
      <c r="J39" s="41"/>
      <c r="K39" s="41"/>
      <c r="L39" s="41"/>
      <c r="M39" s="41"/>
      <c r="N39" s="41"/>
      <c r="O39" s="15"/>
    </row>
    <row r="40" spans="3:15" s="29" customFormat="1" ht="15.75">
      <c r="C40" s="24" t="s">
        <v>98</v>
      </c>
      <c r="D40" s="24"/>
      <c r="E40" s="53">
        <v>1297122</v>
      </c>
      <c r="F40" s="32"/>
      <c r="G40" s="25">
        <v>1458286</v>
      </c>
      <c r="J40" s="41"/>
      <c r="K40" s="41"/>
      <c r="L40" s="41"/>
      <c r="M40" s="41"/>
      <c r="N40" s="41"/>
      <c r="O40" s="15"/>
    </row>
    <row r="41" spans="2:14" s="29" customFormat="1" ht="7.5" customHeight="1">
      <c r="B41" s="24"/>
      <c r="C41" s="24"/>
      <c r="D41" s="24"/>
      <c r="E41" s="61"/>
      <c r="F41" s="32"/>
      <c r="G41" s="33"/>
      <c r="J41" s="74"/>
      <c r="K41" s="74"/>
      <c r="L41" s="74"/>
      <c r="M41" s="74"/>
      <c r="N41" s="74"/>
    </row>
    <row r="42" spans="2:14" s="29" customFormat="1" ht="7.5" customHeight="1">
      <c r="B42" s="24"/>
      <c r="C42" s="24"/>
      <c r="D42" s="24"/>
      <c r="E42" s="64"/>
      <c r="F42" s="32"/>
      <c r="G42" s="37"/>
      <c r="J42" s="74"/>
      <c r="K42" s="74"/>
      <c r="L42" s="74"/>
      <c r="M42" s="74"/>
      <c r="N42" s="74"/>
    </row>
    <row r="43" spans="2:7" s="29" customFormat="1" ht="15.75">
      <c r="B43" s="24" t="s">
        <v>100</v>
      </c>
      <c r="C43" s="24"/>
      <c r="D43" s="24"/>
      <c r="E43" s="61">
        <f>+E36+SUM(E38:E40)</f>
        <v>-15555807</v>
      </c>
      <c r="F43" s="32"/>
      <c r="G43" s="33">
        <f>+G36+SUM(G38:G40)</f>
        <v>-12699213</v>
      </c>
    </row>
    <row r="44" spans="2:7" s="29" customFormat="1" ht="7.5" customHeight="1">
      <c r="B44" s="24"/>
      <c r="C44" s="24"/>
      <c r="D44" s="24"/>
      <c r="E44" s="53"/>
      <c r="F44" s="32"/>
      <c r="G44" s="25"/>
    </row>
    <row r="45" spans="2:7" s="29" customFormat="1" ht="15.75">
      <c r="B45" s="28" t="s">
        <v>72</v>
      </c>
      <c r="C45" s="24"/>
      <c r="D45" s="24"/>
      <c r="E45" s="53"/>
      <c r="F45" s="32"/>
      <c r="G45" s="25"/>
    </row>
    <row r="46" spans="2:7" s="29" customFormat="1" ht="7.5" customHeight="1">
      <c r="B46" s="24"/>
      <c r="C46" s="24"/>
      <c r="D46" s="24"/>
      <c r="E46" s="59"/>
      <c r="F46" s="32"/>
      <c r="G46" s="26"/>
    </row>
    <row r="47" spans="3:7" s="29" customFormat="1" ht="15.75">
      <c r="C47" s="24" t="s">
        <v>73</v>
      </c>
      <c r="D47" s="24"/>
      <c r="E47" s="59">
        <v>433881</v>
      </c>
      <c r="F47" s="32"/>
      <c r="G47" s="26">
        <v>401404</v>
      </c>
    </row>
    <row r="48" spans="3:7" s="29" customFormat="1" ht="15.75">
      <c r="C48" s="24" t="s">
        <v>117</v>
      </c>
      <c r="D48" s="24"/>
      <c r="E48" s="59">
        <v>0</v>
      </c>
      <c r="F48" s="32"/>
      <c r="G48" s="26">
        <v>2500</v>
      </c>
    </row>
    <row r="49" spans="3:7" s="29" customFormat="1" ht="15.75">
      <c r="C49" s="24" t="s">
        <v>29</v>
      </c>
      <c r="D49" s="24"/>
      <c r="E49" s="59">
        <v>-619787</v>
      </c>
      <c r="F49" s="32"/>
      <c r="G49" s="26">
        <v>-108841</v>
      </c>
    </row>
    <row r="50" spans="2:7" s="29" customFormat="1" ht="7.5" customHeight="1">
      <c r="B50" s="24"/>
      <c r="C50" s="24"/>
      <c r="D50" s="24"/>
      <c r="E50" s="61"/>
      <c r="F50" s="32"/>
      <c r="G50" s="33"/>
    </row>
    <row r="51" spans="2:7" s="29" customFormat="1" ht="7.5" customHeight="1">
      <c r="B51" s="24"/>
      <c r="C51" s="24"/>
      <c r="D51" s="24"/>
      <c r="E51" s="59"/>
      <c r="F51" s="32"/>
      <c r="G51" s="26"/>
    </row>
    <row r="52" spans="2:7" s="29" customFormat="1" ht="15.75">
      <c r="B52" s="24" t="s">
        <v>120</v>
      </c>
      <c r="C52" s="24"/>
      <c r="D52" s="24"/>
      <c r="E52" s="61">
        <f>+SUM(E46:E51)</f>
        <v>-185906</v>
      </c>
      <c r="F52" s="32"/>
      <c r="G52" s="33">
        <f>+SUM(G46:G51)</f>
        <v>295063</v>
      </c>
    </row>
    <row r="53" spans="2:7" s="29" customFormat="1" ht="7.5" customHeight="1">
      <c r="B53" s="24"/>
      <c r="C53" s="24"/>
      <c r="D53" s="24"/>
      <c r="E53" s="59"/>
      <c r="F53" s="32"/>
      <c r="G53" s="26"/>
    </row>
    <row r="54" spans="2:7" s="29" customFormat="1" ht="15.75">
      <c r="B54" s="28" t="s">
        <v>74</v>
      </c>
      <c r="C54" s="24"/>
      <c r="D54" s="24"/>
      <c r="E54" s="53"/>
      <c r="F54" s="32"/>
      <c r="G54" s="25"/>
    </row>
    <row r="55" spans="2:7" s="29" customFormat="1" ht="7.5" customHeight="1">
      <c r="B55" s="24"/>
      <c r="C55" s="24"/>
      <c r="D55" s="24"/>
      <c r="E55" s="59"/>
      <c r="F55" s="32"/>
      <c r="G55" s="26"/>
    </row>
    <row r="56" spans="2:7" s="29" customFormat="1" ht="15.75" customHeight="1">
      <c r="B56" s="24"/>
      <c r="C56" s="24" t="s">
        <v>39</v>
      </c>
      <c r="D56" s="24"/>
      <c r="E56" s="59">
        <v>-1797372</v>
      </c>
      <c r="F56" s="32"/>
      <c r="G56" s="26">
        <v>-1348367</v>
      </c>
    </row>
    <row r="57" spans="3:7" s="29" customFormat="1" ht="15.75">
      <c r="C57" s="24" t="s">
        <v>111</v>
      </c>
      <c r="D57" s="24"/>
      <c r="E57" s="59">
        <v>2549507</v>
      </c>
      <c r="F57" s="32"/>
      <c r="G57" s="26">
        <v>-98926</v>
      </c>
    </row>
    <row r="58" spans="3:7" s="29" customFormat="1" ht="15.75">
      <c r="C58" s="24" t="s">
        <v>8</v>
      </c>
      <c r="D58" s="24"/>
      <c r="E58" s="59">
        <v>-1095628</v>
      </c>
      <c r="F58" s="32"/>
      <c r="G58" s="59">
        <v>-4196</v>
      </c>
    </row>
    <row r="59" spans="3:7" s="29" customFormat="1" ht="15.75">
      <c r="C59" s="24" t="s">
        <v>75</v>
      </c>
      <c r="D59" s="24"/>
      <c r="E59" s="59">
        <v>-67911</v>
      </c>
      <c r="F59" s="32"/>
      <c r="G59" s="26">
        <v>-61544</v>
      </c>
    </row>
    <row r="60" spans="3:7" s="29" customFormat="1" ht="15.75">
      <c r="C60" s="24" t="s">
        <v>64</v>
      </c>
      <c r="D60" s="24"/>
      <c r="E60" s="59">
        <v>-38948</v>
      </c>
      <c r="F60" s="32"/>
      <c r="G60" s="26">
        <v>-11399</v>
      </c>
    </row>
    <row r="61" spans="3:7" s="29" customFormat="1" ht="15.75">
      <c r="C61" s="24" t="s">
        <v>112</v>
      </c>
      <c r="D61" s="24"/>
      <c r="E61" s="59">
        <v>-3953100</v>
      </c>
      <c r="F61" s="32"/>
      <c r="G61" s="26">
        <v>0</v>
      </c>
    </row>
    <row r="62" spans="3:7" s="29" customFormat="1" ht="15.75">
      <c r="C62" s="24" t="s">
        <v>118</v>
      </c>
      <c r="D62" s="24"/>
      <c r="E62" s="59">
        <v>0</v>
      </c>
      <c r="F62" s="32"/>
      <c r="G62" s="59">
        <v>27389998</v>
      </c>
    </row>
    <row r="63" spans="2:7" s="29" customFormat="1" ht="9" customHeight="1">
      <c r="B63" s="24"/>
      <c r="C63" s="24"/>
      <c r="D63" s="24"/>
      <c r="E63" s="61"/>
      <c r="F63" s="32"/>
      <c r="G63" s="33"/>
    </row>
    <row r="64" spans="2:7" s="29" customFormat="1" ht="7.5" customHeight="1">
      <c r="B64" s="24"/>
      <c r="C64" s="24"/>
      <c r="D64" s="24"/>
      <c r="E64" s="59"/>
      <c r="F64" s="32"/>
      <c r="G64" s="26"/>
    </row>
    <row r="65" spans="2:7" s="29" customFormat="1" ht="15.75">
      <c r="B65" s="24" t="s">
        <v>121</v>
      </c>
      <c r="C65" s="24"/>
      <c r="D65" s="24"/>
      <c r="E65" s="61">
        <f>+SUM(E55:E62)</f>
        <v>-4403452</v>
      </c>
      <c r="F65" s="32"/>
      <c r="G65" s="33">
        <f>+SUM(G55:G62)</f>
        <v>25865566</v>
      </c>
    </row>
    <row r="66" spans="2:7" s="29" customFormat="1" ht="7.5" customHeight="1">
      <c r="B66" s="24"/>
      <c r="C66" s="24"/>
      <c r="D66" s="24"/>
      <c r="E66" s="64"/>
      <c r="F66" s="32"/>
      <c r="G66" s="37"/>
    </row>
    <row r="67" spans="2:7" s="29" customFormat="1" ht="15.75">
      <c r="B67" s="28" t="s">
        <v>124</v>
      </c>
      <c r="C67" s="28"/>
      <c r="D67" s="24"/>
      <c r="E67" s="53">
        <f>+E43+E65+E52</f>
        <v>-20145165</v>
      </c>
      <c r="F67" s="38"/>
      <c r="G67" s="25">
        <f>+G43+G65+G52</f>
        <v>13461416</v>
      </c>
    </row>
    <row r="68" spans="2:7" s="29" customFormat="1" ht="7.5" customHeight="1">
      <c r="B68" s="28"/>
      <c r="C68" s="28"/>
      <c r="D68" s="24"/>
      <c r="E68" s="53"/>
      <c r="F68" s="32"/>
      <c r="G68" s="25"/>
    </row>
    <row r="69" spans="2:7" s="29" customFormat="1" ht="15.75">
      <c r="B69" s="28" t="s">
        <v>76</v>
      </c>
      <c r="C69" s="28"/>
      <c r="D69" s="24"/>
      <c r="E69" s="53"/>
      <c r="F69" s="32"/>
      <c r="G69" s="25"/>
    </row>
    <row r="70" spans="2:7" s="29" customFormat="1" ht="15.75">
      <c r="B70" s="28" t="s">
        <v>77</v>
      </c>
      <c r="C70" s="28"/>
      <c r="D70" s="24"/>
      <c r="E70" s="53">
        <v>30088685</v>
      </c>
      <c r="F70" s="32"/>
      <c r="G70" s="25">
        <v>23796432</v>
      </c>
    </row>
    <row r="71" spans="2:7" s="29" customFormat="1" ht="7.5" customHeight="1">
      <c r="B71" s="28"/>
      <c r="C71" s="28"/>
      <c r="D71" s="24"/>
      <c r="E71" s="61"/>
      <c r="F71" s="38"/>
      <c r="G71" s="33"/>
    </row>
    <row r="72" spans="2:7" s="29" customFormat="1" ht="15.75">
      <c r="B72" s="28" t="s">
        <v>78</v>
      </c>
      <c r="C72" s="28"/>
      <c r="D72" s="24"/>
      <c r="E72" s="64"/>
      <c r="F72" s="32"/>
      <c r="G72" s="37"/>
    </row>
    <row r="73" spans="2:7" s="29" customFormat="1" ht="16.5" thickBot="1">
      <c r="B73" s="28" t="s">
        <v>77</v>
      </c>
      <c r="C73" s="28"/>
      <c r="D73" s="30" t="s">
        <v>101</v>
      </c>
      <c r="E73" s="69">
        <f>+E70+E67</f>
        <v>9943520</v>
      </c>
      <c r="F73" s="32"/>
      <c r="G73" s="39">
        <f>+G70+G67</f>
        <v>37257848</v>
      </c>
    </row>
    <row r="74" spans="2:7" s="29" customFormat="1" ht="15.75">
      <c r="B74" s="24"/>
      <c r="C74" s="24"/>
      <c r="D74" s="24"/>
      <c r="E74" s="76"/>
      <c r="F74" s="40"/>
      <c r="G74" s="24"/>
    </row>
    <row r="76" spans="2:7" ht="33" customHeight="1">
      <c r="B76" s="79" t="s">
        <v>106</v>
      </c>
      <c r="C76" s="79"/>
      <c r="D76" s="79"/>
      <c r="E76" s="79"/>
      <c r="F76" s="79"/>
      <c r="G76" s="79"/>
    </row>
  </sheetData>
  <sheetProtection/>
  <mergeCells count="1">
    <mergeCell ref="B76:G76"/>
  </mergeCells>
  <printOptions/>
  <pageMargins left="0.5" right="0.5" top="0.5" bottom="0.3" header="0.5" footer="0.21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2013-07-30T03:29:12Z</cp:lastPrinted>
  <dcterms:created xsi:type="dcterms:W3CDTF">2004-05-11T09:22:50Z</dcterms:created>
  <dcterms:modified xsi:type="dcterms:W3CDTF">2013-07-30T05:14:05Z</dcterms:modified>
  <cp:category/>
  <cp:version/>
  <cp:contentType/>
  <cp:contentStatus/>
</cp:coreProperties>
</file>